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<sst xmlns="http://schemas.openxmlformats.org/spreadsheetml/2006/main" count="35" uniqueCount="17">
  <si>
    <t>LEI DE DIRETRIZES ORÇAMENTÁRIAS – 2017</t>
  </si>
  <si>
    <t>ANEXO DE METAS FISCAIS</t>
  </si>
  <si>
    <t>DEMONSTRATIVO III (b) - METAS FISCAIS ATUAIS COMPARADAS COM AS</t>
  </si>
  <si>
    <t>FIXADAS NOS TRÊS EXERCÍCIOS ANTERIORES</t>
  </si>
  <si>
    <t>REGIME PREVIDENCIÁRIO</t>
  </si>
  <si>
    <t>ESPECIFICAÇÃO</t>
  </si>
  <si>
    <t>VALORES A PREÇOS CORRENTES</t>
  </si>
  <si>
    <t>%</t>
  </si>
  <si>
    <t>RECEITA TOTAL</t>
  </si>
  <si>
    <t>RECEITAS PRIMÁRIAS (I)</t>
  </si>
  <si>
    <t>DESPESA TOTAL</t>
  </si>
  <si>
    <t>DESPESAS PRIMÁRIAS (II)</t>
  </si>
  <si>
    <t>RESULTADO PRIMÁRIO (I – II)</t>
  </si>
  <si>
    <t>RESULTADO NOMINAL</t>
  </si>
  <si>
    <t>DÍVIDA PÚBLICA CONSOLIDADA</t>
  </si>
  <si>
    <t>DÍVIDA CONSOLIDADA LÍQUIDA</t>
  </si>
  <si>
    <t>VALORES A PREÇOS CONSTANTES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</si>
</sst>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0"/>
      <name val="Arial"/>
      <family val="2"/>
    </font>
    <font>
      <b/>
      <sz val="1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164" fontId="7" fillId="0" borderId="7" xfId="0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8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5" fontId="7" fillId="2" borderId="2" xfId="0" applyNumberFormat="1" applyFont="1" applyFill="1" applyBorder="1" applyAlignment="1">
      <alignment vertical="center"/>
    </xf>
    <xf numFmtId="164" fontId="7" fillId="0" borderId="8" xfId="0" applyFont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6.28125" style="0" customWidth="1"/>
    <col min="5" max="5" width="11.7109375" style="0" customWidth="1"/>
    <col min="6" max="6" width="6.8515625" style="0" customWidth="1"/>
    <col min="7" max="7" width="11.7109375" style="0" customWidth="1"/>
    <col min="8" max="8" width="6.8515625" style="0" customWidth="1"/>
    <col min="9" max="9" width="11.7109375" style="0" customWidth="1"/>
    <col min="10" max="10" width="6.28125" style="0" customWidth="1"/>
    <col min="11" max="11" width="11.7109375" style="0" customWidth="1"/>
    <col min="12" max="12" width="6.8515625" style="0" customWidth="1"/>
  </cols>
  <sheetData>
    <row r="1" spans="1:15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27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19.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</row>
    <row r="6" spans="1:15" ht="18" customHeight="1">
      <c r="A6" s="7" t="s">
        <v>5</v>
      </c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2"/>
      <c r="N6" s="2"/>
      <c r="O6" s="2"/>
    </row>
    <row r="7" spans="1:15" ht="18" customHeight="1">
      <c r="A7" s="7"/>
      <c r="B7" s="8">
        <v>2014</v>
      </c>
      <c r="C7" s="9">
        <v>2015</v>
      </c>
      <c r="D7" s="8" t="s">
        <v>7</v>
      </c>
      <c r="E7" s="9">
        <v>2016</v>
      </c>
      <c r="F7" s="8" t="s">
        <v>7</v>
      </c>
      <c r="G7" s="9">
        <v>2017</v>
      </c>
      <c r="H7" s="8" t="s">
        <v>7</v>
      </c>
      <c r="I7" s="9">
        <v>2018</v>
      </c>
      <c r="J7" s="8" t="s">
        <v>7</v>
      </c>
      <c r="K7" s="9">
        <v>2019</v>
      </c>
      <c r="L7" s="8" t="s">
        <v>7</v>
      </c>
      <c r="M7" s="2"/>
      <c r="N7" s="2"/>
      <c r="O7" s="2"/>
    </row>
    <row r="8" spans="1:15" ht="18" customHeight="1">
      <c r="A8" s="10" t="s">
        <v>8</v>
      </c>
      <c r="B8" s="11">
        <v>14000000</v>
      </c>
      <c r="C8" s="12">
        <v>19000000</v>
      </c>
      <c r="D8" s="13">
        <v>0</v>
      </c>
      <c r="E8" s="14">
        <v>23700000</v>
      </c>
      <c r="F8" s="15">
        <f aca="true" t="shared" si="0" ref="F8:F12">E8/C8*100-100</f>
        <v>24.736842105263165</v>
      </c>
      <c r="G8" s="14">
        <v>28500000</v>
      </c>
      <c r="H8" s="15">
        <f aca="true" t="shared" si="1" ref="H8:H13">G8/E8*100-100</f>
        <v>20.25316455696202</v>
      </c>
      <c r="I8" s="14">
        <v>34200000</v>
      </c>
      <c r="J8" s="15">
        <f aca="true" t="shared" si="2" ref="J8:J13">I8/G8*100-100</f>
        <v>20</v>
      </c>
      <c r="K8" s="14">
        <v>39330000</v>
      </c>
      <c r="L8" s="13">
        <f aca="true" t="shared" si="3" ref="L8:L13">K8/I8*100-100</f>
        <v>14.999999999999986</v>
      </c>
      <c r="M8" s="2"/>
      <c r="N8" s="2"/>
      <c r="O8" s="2"/>
    </row>
    <row r="9" spans="1:15" ht="18" customHeight="1">
      <c r="A9" s="10" t="s">
        <v>9</v>
      </c>
      <c r="B9" s="11">
        <v>13695000</v>
      </c>
      <c r="C9" s="12">
        <v>16155000</v>
      </c>
      <c r="D9" s="13">
        <v>0</v>
      </c>
      <c r="E9" s="14">
        <v>19385301.64</v>
      </c>
      <c r="F9" s="15">
        <f t="shared" si="0"/>
        <v>19.995677127824194</v>
      </c>
      <c r="G9" s="14">
        <f>G8-7513500</f>
        <v>20986500</v>
      </c>
      <c r="H9" s="15">
        <f t="shared" si="1"/>
        <v>8.259857853829104</v>
      </c>
      <c r="I9" s="14">
        <f>I8-9016200</f>
        <v>25183800</v>
      </c>
      <c r="J9" s="15">
        <f t="shared" si="2"/>
        <v>20</v>
      </c>
      <c r="K9" s="14">
        <f>K8-10368630</f>
        <v>28961370</v>
      </c>
      <c r="L9" s="13">
        <f t="shared" si="3"/>
        <v>14.999999999999986</v>
      </c>
      <c r="M9" s="2"/>
      <c r="N9" s="2"/>
      <c r="O9" s="2"/>
    </row>
    <row r="10" spans="1:15" ht="18" customHeight="1">
      <c r="A10" s="10" t="s">
        <v>10</v>
      </c>
      <c r="B10" s="11">
        <v>14000000</v>
      </c>
      <c r="C10" s="12">
        <v>19000000</v>
      </c>
      <c r="D10" s="13">
        <v>0</v>
      </c>
      <c r="E10" s="14">
        <v>23700000</v>
      </c>
      <c r="F10" s="15">
        <f t="shared" si="0"/>
        <v>24.736842105263165</v>
      </c>
      <c r="G10" s="14">
        <v>28500000</v>
      </c>
      <c r="H10" s="15">
        <f t="shared" si="1"/>
        <v>20.25316455696202</v>
      </c>
      <c r="I10" s="14">
        <v>34200000</v>
      </c>
      <c r="J10" s="15">
        <f t="shared" si="2"/>
        <v>20</v>
      </c>
      <c r="K10" s="14">
        <v>39330000</v>
      </c>
      <c r="L10" s="13">
        <f t="shared" si="3"/>
        <v>14.999999999999986</v>
      </c>
      <c r="M10" s="2"/>
      <c r="N10" s="2"/>
      <c r="O10" s="2"/>
    </row>
    <row r="11" spans="1:15" ht="18" customHeight="1">
      <c r="A11" s="10" t="s">
        <v>11</v>
      </c>
      <c r="B11" s="11">
        <v>14000000</v>
      </c>
      <c r="C11" s="12">
        <v>19000000</v>
      </c>
      <c r="D11" s="13">
        <v>0</v>
      </c>
      <c r="E11" s="14">
        <v>23700000</v>
      </c>
      <c r="F11" s="15">
        <f t="shared" si="0"/>
        <v>24.736842105263165</v>
      </c>
      <c r="G11" s="14">
        <v>28500000</v>
      </c>
      <c r="H11" s="15">
        <f t="shared" si="1"/>
        <v>20.25316455696202</v>
      </c>
      <c r="I11" s="14">
        <v>34200000</v>
      </c>
      <c r="J11" s="15">
        <f t="shared" si="2"/>
        <v>20</v>
      </c>
      <c r="K11" s="14">
        <v>39330000</v>
      </c>
      <c r="L11" s="13">
        <f t="shared" si="3"/>
        <v>14.999999999999986</v>
      </c>
      <c r="M11" s="2"/>
      <c r="N11" s="2"/>
      <c r="O11" s="2"/>
    </row>
    <row r="12" spans="1:15" ht="18" customHeight="1">
      <c r="A12" s="10" t="s">
        <v>12</v>
      </c>
      <c r="B12" s="16">
        <f>B9-B11</f>
        <v>-305000</v>
      </c>
      <c r="C12" s="14">
        <f>C9-C11</f>
        <v>-2845000</v>
      </c>
      <c r="D12" s="13">
        <v>0</v>
      </c>
      <c r="E12" s="14">
        <f>E9-E11</f>
        <v>-4314698.359999999</v>
      </c>
      <c r="F12" s="15">
        <f t="shared" si="0"/>
        <v>51.65899332161686</v>
      </c>
      <c r="G12" s="14">
        <f>G9-G11</f>
        <v>-7513500</v>
      </c>
      <c r="H12" s="15">
        <f t="shared" si="1"/>
        <v>74.13731790975072</v>
      </c>
      <c r="I12" s="14">
        <f>I9-I11</f>
        <v>-9016200</v>
      </c>
      <c r="J12" s="15">
        <f t="shared" si="2"/>
        <v>20</v>
      </c>
      <c r="K12" s="14">
        <f>K9-K11</f>
        <v>-10368630</v>
      </c>
      <c r="L12" s="13">
        <f t="shared" si="3"/>
        <v>14.999999999999986</v>
      </c>
      <c r="M12" s="2"/>
      <c r="N12" s="2"/>
      <c r="O12" s="2"/>
    </row>
    <row r="13" spans="1:15" ht="18" customHeight="1">
      <c r="A13" s="17" t="s">
        <v>13</v>
      </c>
      <c r="B13" s="11">
        <v>-167280</v>
      </c>
      <c r="C13" s="12">
        <f>C15-B15</f>
        <v>-11352713.649999999</v>
      </c>
      <c r="D13" s="18">
        <v>0</v>
      </c>
      <c r="E13" s="12">
        <f>E15-C15</f>
        <v>-1621849.9800000004</v>
      </c>
      <c r="F13" s="19">
        <v>0</v>
      </c>
      <c r="G13" s="12">
        <f>G15-E15</f>
        <v>-1551190.1300000027</v>
      </c>
      <c r="H13" s="19">
        <f t="shared" si="1"/>
        <v>-4.356743895634395</v>
      </c>
      <c r="I13" s="12">
        <f>I15-G15</f>
        <v>-1415503.8599999994</v>
      </c>
      <c r="J13" s="19">
        <f t="shared" si="2"/>
        <v>-8.747236549268337</v>
      </c>
      <c r="K13" s="12">
        <f>K15-I15</f>
        <v>-1514589.129999999</v>
      </c>
      <c r="L13" s="18">
        <f t="shared" si="3"/>
        <v>6.99999998587073</v>
      </c>
      <c r="M13" s="2"/>
      <c r="N13" s="2"/>
      <c r="O13" s="2"/>
    </row>
    <row r="14" spans="1:15" ht="18" customHeight="1">
      <c r="A14" s="17" t="s">
        <v>14</v>
      </c>
      <c r="B14" s="11">
        <v>0</v>
      </c>
      <c r="C14" s="12">
        <v>0</v>
      </c>
      <c r="D14" s="18">
        <v>0</v>
      </c>
      <c r="E14" s="12">
        <v>0</v>
      </c>
      <c r="F14" s="19">
        <v>0</v>
      </c>
      <c r="G14" s="12">
        <v>0</v>
      </c>
      <c r="H14" s="19">
        <v>0</v>
      </c>
      <c r="I14" s="12">
        <v>0</v>
      </c>
      <c r="J14" s="19">
        <v>0</v>
      </c>
      <c r="K14" s="12">
        <v>0</v>
      </c>
      <c r="L14" s="18">
        <v>0</v>
      </c>
      <c r="M14" s="2"/>
      <c r="N14" s="2"/>
      <c r="O14" s="2"/>
    </row>
    <row r="15" spans="1:15" ht="18" customHeight="1">
      <c r="A15" s="20" t="s">
        <v>15</v>
      </c>
      <c r="B15" s="21">
        <v>-5695730</v>
      </c>
      <c r="C15" s="22">
        <v>-17048443.65</v>
      </c>
      <c r="D15" s="23">
        <v>0</v>
      </c>
      <c r="E15" s="22">
        <v>-18670293.63</v>
      </c>
      <c r="F15" s="24">
        <f>E15/C15*100-100</f>
        <v>9.51318497627203</v>
      </c>
      <c r="G15" s="22">
        <v>-20221483.76</v>
      </c>
      <c r="H15" s="24">
        <f>G15/E15*100-100</f>
        <v>8.308332802583777</v>
      </c>
      <c r="I15" s="22">
        <v>-21636987.62</v>
      </c>
      <c r="J15" s="24">
        <f>I15/G15*100-100</f>
        <v>6.999999984175247</v>
      </c>
      <c r="K15" s="22">
        <v>-23151576.75</v>
      </c>
      <c r="L15" s="23">
        <f>K15/I15*100-100</f>
        <v>6.9999999842861484</v>
      </c>
      <c r="M15" s="2"/>
      <c r="N15" s="2"/>
      <c r="O15" s="2"/>
    </row>
    <row r="16" spans="1:15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"/>
      <c r="N16" s="2"/>
      <c r="O16" s="2"/>
    </row>
    <row r="17" spans="1:15" ht="18" customHeight="1">
      <c r="A17" s="7" t="s">
        <v>5</v>
      </c>
      <c r="B17" s="8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N17" s="2"/>
      <c r="O17" s="2"/>
    </row>
    <row r="18" spans="1:15" ht="18" customHeight="1">
      <c r="A18" s="7"/>
      <c r="B18" s="8">
        <v>2014</v>
      </c>
      <c r="C18" s="9">
        <v>2015</v>
      </c>
      <c r="D18" s="8" t="s">
        <v>7</v>
      </c>
      <c r="E18" s="9">
        <v>2016</v>
      </c>
      <c r="F18" s="8" t="s">
        <v>7</v>
      </c>
      <c r="G18" s="9">
        <v>2017</v>
      </c>
      <c r="H18" s="8" t="s">
        <v>7</v>
      </c>
      <c r="I18" s="9">
        <v>2018</v>
      </c>
      <c r="J18" s="8" t="s">
        <v>7</v>
      </c>
      <c r="K18" s="9">
        <v>2019</v>
      </c>
      <c r="L18" s="8" t="s">
        <v>7</v>
      </c>
      <c r="M18" s="2"/>
      <c r="N18" s="2"/>
      <c r="O18" s="2"/>
    </row>
    <row r="19" spans="1:15" ht="18" customHeight="1">
      <c r="A19" s="10" t="s">
        <v>8</v>
      </c>
      <c r="B19" s="27"/>
      <c r="C19" s="14">
        <f aca="true" t="shared" si="4" ref="C19:C22">C8*0.955</f>
        <v>18145000</v>
      </c>
      <c r="D19" s="27"/>
      <c r="E19" s="12">
        <f aca="true" t="shared" si="5" ref="E19:E22">E8*0.955</f>
        <v>22633500</v>
      </c>
      <c r="F19" s="15">
        <f aca="true" t="shared" si="6" ref="F19:F23">E19/C19*100-100</f>
        <v>24.736842105263165</v>
      </c>
      <c r="G19" s="12">
        <f aca="true" t="shared" si="7" ref="G19:G22">G8*0.955</f>
        <v>27217500</v>
      </c>
      <c r="H19" s="15">
        <f aca="true" t="shared" si="8" ref="H19:H24">G19/E19*100-100</f>
        <v>20.25316455696202</v>
      </c>
      <c r="I19" s="12">
        <f aca="true" t="shared" si="9" ref="I19:I22">I8*0.955</f>
        <v>32661000</v>
      </c>
      <c r="J19" s="15">
        <f aca="true" t="shared" si="10" ref="J19:J24">I19/G19*100-100</f>
        <v>20</v>
      </c>
      <c r="K19" s="12">
        <f aca="true" t="shared" si="11" ref="K19:K22">K8*0.955</f>
        <v>37560150</v>
      </c>
      <c r="L19" s="13">
        <f aca="true" t="shared" si="12" ref="L19:L24">K19/I19*100-100</f>
        <v>14.999999999999986</v>
      </c>
      <c r="M19" s="2"/>
      <c r="N19" s="2"/>
      <c r="O19" s="2"/>
    </row>
    <row r="20" spans="1:15" ht="18" customHeight="1">
      <c r="A20" s="10" t="s">
        <v>9</v>
      </c>
      <c r="B20" s="27"/>
      <c r="C20" s="14">
        <f t="shared" si="4"/>
        <v>15428025</v>
      </c>
      <c r="D20" s="27"/>
      <c r="E20" s="12">
        <f t="shared" si="5"/>
        <v>18512963.0662</v>
      </c>
      <c r="F20" s="15">
        <f t="shared" si="6"/>
        <v>19.995677127824194</v>
      </c>
      <c r="G20" s="12">
        <f t="shared" si="7"/>
        <v>20042107.5</v>
      </c>
      <c r="H20" s="15">
        <f t="shared" si="8"/>
        <v>8.259857853829104</v>
      </c>
      <c r="I20" s="12">
        <f t="shared" si="9"/>
        <v>24050529</v>
      </c>
      <c r="J20" s="15">
        <f t="shared" si="10"/>
        <v>20</v>
      </c>
      <c r="K20" s="12">
        <f t="shared" si="11"/>
        <v>27658108.349999998</v>
      </c>
      <c r="L20" s="13">
        <f t="shared" si="12"/>
        <v>14.999999999999986</v>
      </c>
      <c r="M20" s="2"/>
      <c r="N20" s="2"/>
      <c r="O20" s="2"/>
    </row>
    <row r="21" spans="1:15" ht="18" customHeight="1">
      <c r="A21" s="10" t="s">
        <v>10</v>
      </c>
      <c r="B21" s="27"/>
      <c r="C21" s="14">
        <f t="shared" si="4"/>
        <v>18145000</v>
      </c>
      <c r="D21" s="27"/>
      <c r="E21" s="12">
        <f t="shared" si="5"/>
        <v>22633500</v>
      </c>
      <c r="F21" s="15">
        <f t="shared" si="6"/>
        <v>24.736842105263165</v>
      </c>
      <c r="G21" s="12">
        <f t="shared" si="7"/>
        <v>27217500</v>
      </c>
      <c r="H21" s="15">
        <f t="shared" si="8"/>
        <v>20.25316455696202</v>
      </c>
      <c r="I21" s="12">
        <f t="shared" si="9"/>
        <v>32661000</v>
      </c>
      <c r="J21" s="15">
        <f t="shared" si="10"/>
        <v>20</v>
      </c>
      <c r="K21" s="12">
        <f t="shared" si="11"/>
        <v>37560150</v>
      </c>
      <c r="L21" s="13">
        <f t="shared" si="12"/>
        <v>14.999999999999986</v>
      </c>
      <c r="M21" s="2"/>
      <c r="N21" s="2"/>
      <c r="O21" s="2"/>
    </row>
    <row r="22" spans="1:15" ht="18" customHeight="1">
      <c r="A22" s="10" t="s">
        <v>11</v>
      </c>
      <c r="B22" s="27"/>
      <c r="C22" s="14">
        <f t="shared" si="4"/>
        <v>18145000</v>
      </c>
      <c r="D22" s="27"/>
      <c r="E22" s="12">
        <f t="shared" si="5"/>
        <v>22633500</v>
      </c>
      <c r="F22" s="15">
        <f t="shared" si="6"/>
        <v>24.736842105263165</v>
      </c>
      <c r="G22" s="12">
        <f t="shared" si="7"/>
        <v>27217500</v>
      </c>
      <c r="H22" s="15">
        <f t="shared" si="8"/>
        <v>20.25316455696202</v>
      </c>
      <c r="I22" s="12">
        <f t="shared" si="9"/>
        <v>32661000</v>
      </c>
      <c r="J22" s="15">
        <f t="shared" si="10"/>
        <v>20</v>
      </c>
      <c r="K22" s="12">
        <f t="shared" si="11"/>
        <v>37560150</v>
      </c>
      <c r="L22" s="13">
        <f t="shared" si="12"/>
        <v>14.999999999999986</v>
      </c>
      <c r="M22" s="2"/>
      <c r="N22" s="2"/>
      <c r="O22" s="2"/>
    </row>
    <row r="23" spans="1:15" ht="18" customHeight="1">
      <c r="A23" s="10" t="s">
        <v>12</v>
      </c>
      <c r="B23" s="27"/>
      <c r="C23" s="14">
        <f>C20-C22</f>
        <v>-2716975</v>
      </c>
      <c r="D23" s="27"/>
      <c r="E23" s="14">
        <f>E20-E22</f>
        <v>-4120536.9338000007</v>
      </c>
      <c r="F23" s="15">
        <f t="shared" si="6"/>
        <v>51.65899332161689</v>
      </c>
      <c r="G23" s="14">
        <f>G20-G22</f>
        <v>-7175392.5</v>
      </c>
      <c r="H23" s="15">
        <f t="shared" si="8"/>
        <v>74.13731790975066</v>
      </c>
      <c r="I23" s="14">
        <f>I20-I22</f>
        <v>-8610471</v>
      </c>
      <c r="J23" s="15">
        <f t="shared" si="10"/>
        <v>20</v>
      </c>
      <c r="K23" s="14">
        <f>K20-K22</f>
        <v>-9902041.650000002</v>
      </c>
      <c r="L23" s="13">
        <f t="shared" si="12"/>
        <v>15.000000000000028</v>
      </c>
      <c r="M23" s="2"/>
      <c r="N23" s="2"/>
      <c r="O23" s="2"/>
    </row>
    <row r="24" spans="1:15" ht="18" customHeight="1">
      <c r="A24" s="10" t="s">
        <v>13</v>
      </c>
      <c r="B24" s="27"/>
      <c r="C24" s="14">
        <f aca="true" t="shared" si="13" ref="C24:C26">C13*0.955</f>
        <v>-10841841.535749998</v>
      </c>
      <c r="D24" s="27"/>
      <c r="E24" s="14">
        <f aca="true" t="shared" si="14" ref="E24:E26">E13*0.955</f>
        <v>-1548866.7309000003</v>
      </c>
      <c r="F24" s="15">
        <v>0</v>
      </c>
      <c r="G24" s="14">
        <f aca="true" t="shared" si="15" ref="G24:G26">G13*0.955</f>
        <v>-1481386.5741500026</v>
      </c>
      <c r="H24" s="15">
        <f t="shared" si="8"/>
        <v>-4.356743895634395</v>
      </c>
      <c r="I24" s="14">
        <f aca="true" t="shared" si="16" ref="I24:I26">I13*0.955</f>
        <v>-1351806.1862999995</v>
      </c>
      <c r="J24" s="15">
        <f t="shared" si="10"/>
        <v>-8.747236549268337</v>
      </c>
      <c r="K24" s="14">
        <f aca="true" t="shared" si="17" ref="K24:K26">K13*0.955</f>
        <v>-1446432.619149999</v>
      </c>
      <c r="L24" s="13">
        <f t="shared" si="12"/>
        <v>6.99999998587073</v>
      </c>
      <c r="M24" s="2"/>
      <c r="N24" s="2"/>
      <c r="O24" s="2"/>
    </row>
    <row r="25" spans="1:15" ht="18" customHeight="1">
      <c r="A25" s="10" t="s">
        <v>14</v>
      </c>
      <c r="B25" s="27"/>
      <c r="C25" s="14">
        <f t="shared" si="13"/>
        <v>0</v>
      </c>
      <c r="D25" s="27"/>
      <c r="E25" s="14">
        <f t="shared" si="14"/>
        <v>0</v>
      </c>
      <c r="F25" s="15">
        <v>0</v>
      </c>
      <c r="G25" s="14">
        <f t="shared" si="15"/>
        <v>0</v>
      </c>
      <c r="H25" s="15">
        <v>0</v>
      </c>
      <c r="I25" s="14">
        <f t="shared" si="16"/>
        <v>0</v>
      </c>
      <c r="J25" s="15">
        <v>0</v>
      </c>
      <c r="K25" s="14">
        <f t="shared" si="17"/>
        <v>0</v>
      </c>
      <c r="L25" s="13">
        <v>0</v>
      </c>
      <c r="M25" s="2"/>
      <c r="N25" s="2"/>
      <c r="O25" s="2"/>
    </row>
    <row r="26" spans="1:15" ht="18" customHeight="1">
      <c r="A26" s="28" t="s">
        <v>15</v>
      </c>
      <c r="B26" s="29"/>
      <c r="C26" s="30">
        <f t="shared" si="13"/>
        <v>-16281263.685749998</v>
      </c>
      <c r="D26" s="29"/>
      <c r="E26" s="30">
        <f t="shared" si="14"/>
        <v>-17830130.416649997</v>
      </c>
      <c r="F26" s="31">
        <f>E26/C26*100-100</f>
        <v>9.513184976272</v>
      </c>
      <c r="G26" s="30">
        <f t="shared" si="15"/>
        <v>-19311516.9908</v>
      </c>
      <c r="H26" s="31">
        <f>G26/E26*100-100</f>
        <v>8.308332802583806</v>
      </c>
      <c r="I26" s="30">
        <f t="shared" si="16"/>
        <v>-20663323.1771</v>
      </c>
      <c r="J26" s="31">
        <f>I26/G26*100-100</f>
        <v>6.999999984175247</v>
      </c>
      <c r="K26" s="30">
        <f t="shared" si="17"/>
        <v>-22109755.79625</v>
      </c>
      <c r="L26" s="32">
        <f>K26/I26*100-100</f>
        <v>6.999999984286177</v>
      </c>
      <c r="M26" s="2"/>
      <c r="N26" s="2"/>
      <c r="O26" s="2"/>
    </row>
    <row r="27" ht="14.25"/>
    <row r="28" ht="14.25"/>
    <row r="29" ht="14.25"/>
    <row r="30" ht="14.25"/>
    <row r="31" ht="14.25"/>
  </sheetData>
  <sheetProtection selectLockedCells="1" selectUnlockedCells="1"/>
  <mergeCells count="9">
    <mergeCell ref="A1:L1"/>
    <mergeCell ref="A2:L2"/>
    <mergeCell ref="A3:L3"/>
    <mergeCell ref="A4:L4"/>
    <mergeCell ref="A5:K5"/>
    <mergeCell ref="A6:A7"/>
    <mergeCell ref="B6:L6"/>
    <mergeCell ref="A17:A18"/>
    <mergeCell ref="B17:L17"/>
  </mergeCells>
  <printOptions horizontalCentered="1" verticalCentered="1"/>
  <pageMargins left="0.5798611111111112" right="0.2361111111111111" top="0.7875" bottom="0.5902777777777778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2013-08-29T21:56:14Z</cp:lastPrinted>
  <dcterms:created xsi:type="dcterms:W3CDTF">2007-07-18T16:59:52Z</dcterms:created>
  <dcterms:modified xsi:type="dcterms:W3CDTF">2016-07-25T18:54:58Z</dcterms:modified>
  <cp:category/>
  <cp:version/>
  <cp:contentType/>
  <cp:contentStatus/>
  <cp:revision>28</cp:revision>
</cp:coreProperties>
</file>